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jfc1821.city.kashima\情報系ファイルサーバ\016500_下水道課\99_共通文書(新)\01_課内庶務\01_回覧文書\02_庁内報告\R6\財政課\経営比較分析表\"/>
    </mc:Choice>
  </mc:AlternateContent>
  <workbookProtection workbookAlgorithmName="SHA-512" workbookHashValue="f0cSUN41ywzqryRaB3VOlhGRj6Mdwvoini51u9aBso9N3OFQv+VlsvNb5ah49tMCbxNv7UZ5i355s4W0240sOw==" workbookSaltValue="ygzGsqIVEUviCn87QDAdAg==" workbookSpinCount="100000" lockStructure="1"/>
  <bookViews>
    <workbookView xWindow="0" yWindow="0" windowWidth="19755" windowHeight="7200"/>
  </bookViews>
  <sheets>
    <sheet name="法適用_下水道事業" sheetId="4" r:id="rId1"/>
    <sheet name="データ" sheetId="5" state="hidden" r:id="rId2"/>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<sst xmlns="http://schemas.openxmlformats.org/spreadsheetml/2006/main" count="231" uniqueCount="114">
  <si>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</si>
  <si>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</si>
  <si>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</si>
  <si>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</si>
  <si>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</si>
  <si>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</si>
  <si>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</si>
  <si>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</si>
  <si>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</si>
  <si>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</si>
  <si>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</si>
  <si>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</si>
  <si>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</si>
  <si>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</si>
  <si>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</si>
  <si>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</si>
  <si>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</si>
  <si>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</si>
  <si>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</si>
  <si>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</si>
  <si>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</si>
  <si>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</si>
  <si>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</si>
  <si>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</si>
  <si>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</si>
  <si>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</si>
  <si>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</si>
  <si>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</si>
  <si>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</si>
  <si>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</si>
  <si>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</si>
  <si>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</si>
  <si>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</si>
  <si>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</si>
  <si>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</si>
  <si>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</si>
  <si>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</si>
  <si>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</si>
  <si>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</si>
  <si>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</si>
  <si>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</si>
  <si>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</si>
  <si>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</si>
  <si>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</si>
  <si>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</si>
  <si>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</si>
  <si>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</si>
  <si>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</si>
  <si>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</si>
  <si>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</si>
  <si>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</si>
  <si>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</si>
  <si>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</si>
  <si>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</si>
  <si>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</si>
  <si>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</si>
  <si>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</si>
  <si>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</si>
  <si>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</si>
  <si>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</si>
  <si>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</si>
  <si>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</si>
  <si>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</si>
  <si>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</si>
  <si>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</si>
  <si>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</si>
  <si>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</si>
  <si>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</si>
  <si>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</si>
  <si>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</si>
  <si>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</si>
  <si>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</si>
  <si>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</si>
  <si>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</si>
  <si>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</si>
  <si>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</si>
  <si>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</si>
  <si>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</si>
  <si>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</si>
  <si>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</si>
  <si>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</si>
  <si>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</si>
  <si>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</si>
  <si>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</si>
  <si>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</si>
  <si>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</si>
  <si>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</si>
  <si>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</si>
  <si>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</si>
  <si>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</si>
  <si>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</si>
  <si>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</si>
  <si>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</si>
  <si>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</si>
  <si>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</si>
  <si>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鹿嶋市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</si>
  <si>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</si>
  <si>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</si>
  <si>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</si>
  <si>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</si>
  <si>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</si>
  <si>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</si>
  <si>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</si>
  <si>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</si>
  <si>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</si>
  <si>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</si>
  <si>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</si>
  <si>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</si>
  <si>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</si>
  <si>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</si>
  <si>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</si>
  <si>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①有形固定資産減価償却率は前年度比3.37ポイント増加し，20%を超え徐々に法定耐用年数を超えた施設が表れている。
②管渠老朽化率については耐用年数超える管渠がないため0となっているが，今後は耐用年数を超える管渠が増加していくことから，計画的な老朽化対策が必要となってくる。
③現状として耐用年数を超える管渠が無く，ストックマネジメント計画により予定する管渠更新が発生していないことから，更新管渠改善率は同規模団体平均に比べて低い水準となっている。</t>
    <phoneticPr fontId="4"/>
  </si>
  <si>
    <t>　本下水道事業は昭和60年に供用開始し，39年が経過しており，当初に整備した管渠や処理場施設についてはあと数年で法定耐用年数を超えるため，ストックマネジメント計画等による更新工事が必要となってくる。
　また，経営状況は比較的良好ではあるものの維持管理等に係る費用は増加傾向であり，前述の更新事業が今後は見込まれることや，また，将来推計により人口減少による収入減の影響は無視できないため，事業の効率化や見直しによるライフサイクルコストの縮減を図るとともに，事業規模の最適化や使用料の見直しを含めた事業計画の再検討が必要である。
　今後は令和2年度に策定した経営戦略の見直しやストックマネジメント計画の更新等により，計画的な事業運営を進めていく。</t>
    <phoneticPr fontId="4"/>
  </si>
  <si>
    <t>①経常収支比率は前年度から4.99ﾎﾟｲﾝﾄ上昇し，単年度収支は黒字であるが，引続き費用の縮減と水洗化の普及による経営体質の改善に努めたい。
③流動比率は前年度に比べて22.99ポイント上昇したが，依然として100%を下回っている。流動資産残高の向上を図るために経営計画の見直しが必要となる。
④企業債残高対事業規模比率は，前年度に比べ51.2ﾎﾟｲﾝﾄ減少したが，同規模団体平均値を上回っており，引続き投資計画の圧縮により企業債残高の縮減を進めていく。
⑤経費回収率は前年度に比べて2.59ポイント低下し，100％を下回っている。現状では処理費用を使用料等の収入により賄えていないことから，使用料の見直しについての検討が必要である。
⑥汚水処理原価は昨年度に比べて4.46円上昇した。処理場の維持管理費用が増加したことが大きな要因であり，引続き施設の適正管理による費用縮減に努める。
⑦施設利用率は前年度に比べて4.79ﾎﾟｲﾝﾄ増加したが，適切な施設規模の範囲といえる。ただし，依然として有収水量との差が大きいことから不明水の影響についての再検討が必要である。
⑧水洗化率については前年度から0.4ﾎﾟｲﾝﾄ増加した。引き続き，接続推進活動を行い水洗化率の向上を図る必要がある。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</si>
</sst>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0.03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9D1-4A9E-B39B-EA3EBA505F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19D1-4A9E-B39B-EA3EBA505F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83.3</c:v>
                </c:pt>
                <c:pt idx="1">
                  <c:v>79.97</c:v>
                </c:pt>
                <c:pt idx="2">
                  <c:v>80.260000000000005</c:v>
                </c:pt>
                <c:pt idx="3">
                  <c:v>80.03</c:v>
                </c:pt>
                <c:pt idx="4">
                  <c:v>84.82</c:v>
                </c:pt>
              </c:numCache>
            </c:numRef>
          </c:val>
          <c:extLst>
            <c:ext xmlns:c16="http://schemas.microsoft.com/office/drawing/2014/chart" uri="{C3380CC4-5D6E-409C-BE32-E72D297353CC}">
              <c16:uniqueId val="{00000000-3205-4024-94CA-B5EC1FF8B3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3205-4024-94CA-B5EC1FF8B3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90.41</c:v>
                </c:pt>
                <c:pt idx="1">
                  <c:v>90.47</c:v>
                </c:pt>
                <c:pt idx="2">
                  <c:v>90.53</c:v>
                </c:pt>
                <c:pt idx="3">
                  <c:v>90.59</c:v>
                </c:pt>
                <c:pt idx="4">
                  <c:v>90.99</c:v>
                </c:pt>
              </c:numCache>
            </c:numRef>
          </c:val>
          <c:extLst>
            <c:ext xmlns:c16="http://schemas.microsoft.com/office/drawing/2014/chart" uri="{C3380CC4-5D6E-409C-BE32-E72D297353CC}">
              <c16:uniqueId val="{00000000-43C0-42D8-AE60-EB013E528BA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43C0-42D8-AE60-EB013E528BA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102.84</c:v>
                </c:pt>
                <c:pt idx="1">
                  <c:v>108.94</c:v>
                </c:pt>
                <c:pt idx="2">
                  <c:v>105.76</c:v>
                </c:pt>
                <c:pt idx="3">
                  <c:v>101.96</c:v>
                </c:pt>
                <c:pt idx="4">
                  <c:v>106.95</c:v>
                </c:pt>
              </c:numCache>
            </c:numRef>
          </c:val>
          <c:extLst>
            <c:ext xmlns:c16="http://schemas.microsoft.com/office/drawing/2014/chart" uri="{C3380CC4-5D6E-409C-BE32-E72D297353CC}">
              <c16:uniqueId val="{00000000-A471-46FC-9B85-EDC96E9E975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A471-46FC-9B85-EDC96E9E975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7.7</c:v>
                </c:pt>
                <c:pt idx="1">
                  <c:v>11.38</c:v>
                </c:pt>
                <c:pt idx="2">
                  <c:v>14.86</c:v>
                </c:pt>
                <c:pt idx="3">
                  <c:v>18.14</c:v>
                </c:pt>
                <c:pt idx="4">
                  <c:v>21.51</c:v>
                </c:pt>
              </c:numCache>
            </c:numRef>
          </c:val>
          <c:extLst>
            <c:ext xmlns:c16="http://schemas.microsoft.com/office/drawing/2014/chart" uri="{C3380CC4-5D6E-409C-BE32-E72D297353CC}">
              <c16:uniqueId val="{00000000-0F6A-42BE-9AC3-9C30244F3C6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0F6A-42BE-9AC3-9C30244F3C6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21-4C66-9940-D60C1BE5AED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6E21-4C66-9940-D60C1BE5AED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CD-4022-A033-C56DBF20255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E5CD-4022-A033-C56DBF20255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30.63</c:v>
                </c:pt>
                <c:pt idx="1">
                  <c:v>35.04</c:v>
                </c:pt>
                <c:pt idx="2">
                  <c:v>60.67</c:v>
                </c:pt>
                <c:pt idx="3">
                  <c:v>39.57</c:v>
                </c:pt>
                <c:pt idx="4">
                  <c:v>62.56</c:v>
                </c:pt>
              </c:numCache>
            </c:numRef>
          </c:val>
          <c:extLst>
            <c:ext xmlns:c16="http://schemas.microsoft.com/office/drawing/2014/chart" uri="{C3380CC4-5D6E-409C-BE32-E72D297353CC}">
              <c16:uniqueId val="{00000000-AA9B-4B90-AE88-CC9FB2678A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AA9B-4B90-AE88-CC9FB2678A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1506.51</c:v>
                </c:pt>
                <c:pt idx="1">
                  <c:v>1478.68</c:v>
                </c:pt>
                <c:pt idx="2">
                  <c:v>1345.57</c:v>
                </c:pt>
                <c:pt idx="3">
                  <c:v>1392.91</c:v>
                </c:pt>
                <c:pt idx="4">
                  <c:v>1341.71</c:v>
                </c:pt>
              </c:numCache>
            </c:numRef>
          </c:val>
          <c:extLst>
            <c:ext xmlns:c16="http://schemas.microsoft.com/office/drawing/2014/chart" uri="{C3380CC4-5D6E-409C-BE32-E72D297353CC}">
              <c16:uniqueId val="{00000000-7EA4-40F3-B7D2-11C3B213A19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7EA4-40F3-B7D2-11C3B213A19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98.25</c:v>
                </c:pt>
                <c:pt idx="1">
                  <c:v>97.21</c:v>
                </c:pt>
                <c:pt idx="2">
                  <c:v>97.12</c:v>
                </c:pt>
                <c:pt idx="3">
                  <c:v>97.96</c:v>
                </c:pt>
                <c:pt idx="4">
                  <c:v>95.37</c:v>
                </c:pt>
              </c:numCache>
            </c:numRef>
          </c:val>
          <c:extLst>
            <c:ext xmlns:c16="http://schemas.microsoft.com/office/drawing/2014/chart" uri="{C3380CC4-5D6E-409C-BE32-E72D297353CC}">
              <c16:uniqueId val="{00000000-9D32-4564-88B0-2C7FAD1BF85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9D32-4564-88B0-2C7FAD1BF85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154.46</c:v>
                </c:pt>
              </c:numCache>
            </c:numRef>
          </c:val>
          <c:extLst>
            <c:ext xmlns:c16="http://schemas.microsoft.com/office/drawing/2014/chart" uri="{C3380CC4-5D6E-409C-BE32-E72D297353CC}">
              <c16:uniqueId val="{00000000-B52F-4F16-ABAF-81DCB9FB2BE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B52F-4F16-ABAF-81DCB9FB2BE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鹿嶋市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非設置</v>
      </c>
      <c r="AE8" s="65"/>
      <c r="AF8" s="65"/>
      <c r="AG8" s="65"/>
      <c r="AH8" s="65"/>
      <c r="AI8" s="65"/>
      <c r="AJ8" s="65"/>
      <c r="AK8" s="3"/>
      <c r="AL8" s="45">
        <f>データ!S6</f>
        <v>65797</v>
      </c>
      <c r="AM8" s="45"/>
      <c r="AN8" s="45"/>
      <c r="AO8" s="45"/>
      <c r="AP8" s="45"/>
      <c r="AQ8" s="45"/>
      <c r="AR8" s="45"/>
      <c r="AS8" s="45"/>
      <c r="AT8" s="44">
        <f>データ!T6</f>
        <v>106.04</v>
      </c>
      <c r="AU8" s="44"/>
      <c r="AV8" s="44"/>
      <c r="AW8" s="44"/>
      <c r="AX8" s="44"/>
      <c r="AY8" s="44"/>
      <c r="AZ8" s="44"/>
      <c r="BA8" s="44"/>
      <c r="BB8" s="44">
        <f>データ!U6</f>
        <v>620.49</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65.58</v>
      </c>
      <c r="J10" s="44"/>
      <c r="K10" s="44"/>
      <c r="L10" s="44"/>
      <c r="M10" s="44"/>
      <c r="N10" s="44"/>
      <c r="O10" s="44"/>
      <c r="P10" s="44">
        <f>データ!P6</f>
        <v>52.75</v>
      </c>
      <c r="Q10" s="44"/>
      <c r="R10" s="44"/>
      <c r="S10" s="44"/>
      <c r="T10" s="44"/>
      <c r="U10" s="44"/>
      <c r="V10" s="44"/>
      <c r="W10" s="44">
        <f>データ!Q6</f>
        <v>79.11</v>
      </c>
      <c r="X10" s="44"/>
      <c r="Y10" s="44"/>
      <c r="Z10" s="44"/>
      <c r="AA10" s="44"/>
      <c r="AB10" s="44"/>
      <c r="AC10" s="44"/>
      <c r="AD10" s="45">
        <f>データ!R6</f>
        <v>2805</v>
      </c>
      <c r="AE10" s="45"/>
      <c r="AF10" s="45"/>
      <c r="AG10" s="45"/>
      <c r="AH10" s="45"/>
      <c r="AI10" s="45"/>
      <c r="AJ10" s="45"/>
      <c r="AK10" s="2"/>
      <c r="AL10" s="45">
        <f>データ!V6</f>
        <v>34550</v>
      </c>
      <c r="AM10" s="45"/>
      <c r="AN10" s="45"/>
      <c r="AO10" s="45"/>
      <c r="AP10" s="45"/>
      <c r="AQ10" s="45"/>
      <c r="AR10" s="45"/>
      <c r="AS10" s="45"/>
      <c r="AT10" s="44">
        <f>データ!W6</f>
        <v>13.47</v>
      </c>
      <c r="AU10" s="44"/>
      <c r="AV10" s="44"/>
      <c r="AW10" s="44"/>
      <c r="AX10" s="44"/>
      <c r="AY10" s="44"/>
      <c r="AZ10" s="44"/>
      <c r="BA10" s="44"/>
      <c r="BB10" s="44">
        <f>データ!X6</f>
        <v>2564.96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111</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c1HHu3i77pJoh44iGwESC72dWBSjys6wbqUrxOiqL7avvYjv4wWTJBvHOCoCk1hMmjyzo/4ZO7RuPUtDPaOXFQ==" saltValue="YVPB0wEf22Uyg5VFrjpkR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82228</v>
      </c>
      <c r="D6" s="19">
        <f t="shared" si="3"/>
        <v>46</v>
      </c>
      <c r="E6" s="19">
        <f t="shared" si="3"/>
        <v>17</v>
      </c>
      <c r="F6" s="19">
        <f t="shared" si="3"/>
        <v>1</v>
      </c>
      <c r="G6" s="19">
        <f t="shared" si="3"/>
        <v>0</v>
      </c>
      <c r="H6" s="19" t="str">
        <f t="shared" si="3"/>
        <v>茨城県　鹿嶋市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65.58</v>
      </c>
      <c r="P6" s="20">
        <f t="shared" si="3"/>
        <v>52.75</v>
      </c>
      <c r="Q6" s="20">
        <f t="shared" si="3"/>
        <v>79.11</v>
      </c>
      <c r="R6" s="20">
        <f t="shared" si="3"/>
        <v>2805</v>
      </c>
      <c r="S6" s="20">
        <f t="shared" si="3"/>
        <v>65797</v>
      </c>
      <c r="T6" s="20">
        <f t="shared" si="3"/>
        <v>106.04</v>
      </c>
      <c r="U6" s="20">
        <f t="shared" si="3"/>
        <v>620.49</v>
      </c>
      <c r="V6" s="20">
        <f t="shared" si="3"/>
        <v>34550</v>
      </c>
      <c r="W6" s="20">
        <f t="shared" si="3"/>
        <v>13.47</v>
      </c>
      <c r="X6" s="20">
        <f t="shared" si="3"/>
        <v>2564.96</v>
      </c>
      <c r="Y6" s="21">
        <f>IF(Y7="",NA(),Y7)</f>
        <v>102.84</v>
      </c>
      <c r="Z6" s="21">
        <f t="shared" ref="Z6:AH6" si="4">IF(Z7="",NA(),Z7)</f>
        <v>108.94</v>
      </c>
      <c r="AA6" s="21">
        <f t="shared" si="4"/>
        <v>105.76</v>
      </c>
      <c r="AB6" s="21">
        <f t="shared" si="4"/>
        <v>101.96</v>
      </c>
      <c r="AC6" s="21">
        <f t="shared" si="4"/>
        <v>106.95</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30.63</v>
      </c>
      <c r="AV6" s="21">
        <f t="shared" ref="AV6:BD6" si="6">IF(AV7="",NA(),AV7)</f>
        <v>35.04</v>
      </c>
      <c r="AW6" s="21">
        <f t="shared" si="6"/>
        <v>60.67</v>
      </c>
      <c r="AX6" s="21">
        <f t="shared" si="6"/>
        <v>39.57</v>
      </c>
      <c r="AY6" s="21">
        <f t="shared" si="6"/>
        <v>62.56</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1506.51</v>
      </c>
      <c r="BG6" s="21">
        <f t="shared" ref="BG6:BO6" si="7">IF(BG7="",NA(),BG7)</f>
        <v>1478.68</v>
      </c>
      <c r="BH6" s="21">
        <f t="shared" si="7"/>
        <v>1345.57</v>
      </c>
      <c r="BI6" s="21">
        <f t="shared" si="7"/>
        <v>1392.91</v>
      </c>
      <c r="BJ6" s="21">
        <f t="shared" si="7"/>
        <v>1341.71</v>
      </c>
      <c r="BK6" s="21">
        <f t="shared" si="7"/>
        <v>847.44</v>
      </c>
      <c r="BL6" s="21">
        <f t="shared" si="7"/>
        <v>857.88</v>
      </c>
      <c r="BM6" s="21">
        <f t="shared" si="7"/>
        <v>825.1</v>
      </c>
      <c r="BN6" s="21">
        <f t="shared" si="7"/>
        <v>789.87</v>
      </c>
      <c r="BO6" s="21">
        <f t="shared" si="7"/>
        <v>749.43</v>
      </c>
      <c r="BP6" s="20" t="str">
        <f>IF(BP7="","",IF(BP7="-","【-】","【"&amp;SUBSTITUTE(TEXT(BP7,"#,##0.00"),"-","△")&amp;"】"))</f>
        <v>【630.82】</v>
      </c>
      <c r="BQ6" s="21">
        <f>IF(BQ7="",NA(),BQ7)</f>
        <v>98.25</v>
      </c>
      <c r="BR6" s="21">
        <f t="shared" ref="BR6:BZ6" si="8">IF(BR7="",NA(),BR7)</f>
        <v>97.21</v>
      </c>
      <c r="BS6" s="21">
        <f t="shared" si="8"/>
        <v>97.12</v>
      </c>
      <c r="BT6" s="21">
        <f t="shared" si="8"/>
        <v>97.96</v>
      </c>
      <c r="BU6" s="21">
        <f t="shared" si="8"/>
        <v>95.37</v>
      </c>
      <c r="BV6" s="21">
        <f t="shared" si="8"/>
        <v>94.69</v>
      </c>
      <c r="BW6" s="21">
        <f t="shared" si="8"/>
        <v>94.97</v>
      </c>
      <c r="BX6" s="21">
        <f t="shared" si="8"/>
        <v>97.07</v>
      </c>
      <c r="BY6" s="21">
        <f t="shared" si="8"/>
        <v>98.06</v>
      </c>
      <c r="BZ6" s="21">
        <f t="shared" si="8"/>
        <v>98.46</v>
      </c>
      <c r="CA6" s="20" t="str">
        <f>IF(CA7="","",IF(CA7="-","【-】","【"&amp;SUBSTITUTE(TEXT(CA7,"#,##0.00"),"-","△")&amp;"】"))</f>
        <v>【97.81】</v>
      </c>
      <c r="CB6" s="21">
        <f>IF(CB7="",NA(),CB7)</f>
        <v>150</v>
      </c>
      <c r="CC6" s="21">
        <f t="shared" ref="CC6:CK6" si="9">IF(CC7="",NA(),CC7)</f>
        <v>150</v>
      </c>
      <c r="CD6" s="21">
        <f t="shared" si="9"/>
        <v>150</v>
      </c>
      <c r="CE6" s="21">
        <f t="shared" si="9"/>
        <v>150</v>
      </c>
      <c r="CF6" s="21">
        <f t="shared" si="9"/>
        <v>154.46</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83.3</v>
      </c>
      <c r="CN6" s="21">
        <f t="shared" ref="CN6:CV6" si="10">IF(CN7="",NA(),CN7)</f>
        <v>79.97</v>
      </c>
      <c r="CO6" s="21">
        <f t="shared" si="10"/>
        <v>80.260000000000005</v>
      </c>
      <c r="CP6" s="21">
        <f t="shared" si="10"/>
        <v>80.03</v>
      </c>
      <c r="CQ6" s="21">
        <f t="shared" si="10"/>
        <v>84.82</v>
      </c>
      <c r="CR6" s="21">
        <f t="shared" si="10"/>
        <v>68.31</v>
      </c>
      <c r="CS6" s="21">
        <f t="shared" si="10"/>
        <v>65.28</v>
      </c>
      <c r="CT6" s="21">
        <f t="shared" si="10"/>
        <v>64.92</v>
      </c>
      <c r="CU6" s="21">
        <f t="shared" si="10"/>
        <v>64.14</v>
      </c>
      <c r="CV6" s="21">
        <f t="shared" si="10"/>
        <v>63.71</v>
      </c>
      <c r="CW6" s="20" t="str">
        <f>IF(CW7="","",IF(CW7="-","【-】","【"&amp;SUBSTITUTE(TEXT(CW7,"#,##0.00"),"-","△")&amp;"】"))</f>
        <v>【58.94】</v>
      </c>
      <c r="CX6" s="21">
        <f>IF(CX7="",NA(),CX7)</f>
        <v>90.41</v>
      </c>
      <c r="CY6" s="21">
        <f t="shared" ref="CY6:DG6" si="11">IF(CY7="",NA(),CY7)</f>
        <v>90.47</v>
      </c>
      <c r="CZ6" s="21">
        <f t="shared" si="11"/>
        <v>90.53</v>
      </c>
      <c r="DA6" s="21">
        <f t="shared" si="11"/>
        <v>90.59</v>
      </c>
      <c r="DB6" s="21">
        <f t="shared" si="11"/>
        <v>90.99</v>
      </c>
      <c r="DC6" s="21">
        <f t="shared" si="11"/>
        <v>92.62</v>
      </c>
      <c r="DD6" s="21">
        <f t="shared" si="11"/>
        <v>92.72</v>
      </c>
      <c r="DE6" s="21">
        <f t="shared" si="11"/>
        <v>92.88</v>
      </c>
      <c r="DF6" s="21">
        <f t="shared" si="11"/>
        <v>92.9</v>
      </c>
      <c r="DG6" s="21">
        <f t="shared" si="11"/>
        <v>92.89</v>
      </c>
      <c r="DH6" s="20" t="str">
        <f>IF(DH7="","",IF(DH7="-","【-】","【"&amp;SUBSTITUTE(TEXT(DH7,"#,##0.00"),"-","△")&amp;"】"))</f>
        <v>【95.91】</v>
      </c>
      <c r="DI6" s="21">
        <f>IF(DI7="",NA(),DI7)</f>
        <v>7.7</v>
      </c>
      <c r="DJ6" s="21">
        <f t="shared" ref="DJ6:DR6" si="12">IF(DJ7="",NA(),DJ7)</f>
        <v>11.38</v>
      </c>
      <c r="DK6" s="21">
        <f t="shared" si="12"/>
        <v>14.86</v>
      </c>
      <c r="DL6" s="21">
        <f t="shared" si="12"/>
        <v>18.14</v>
      </c>
      <c r="DM6" s="21">
        <f t="shared" si="12"/>
        <v>21.51</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0">
        <f>IF(EE7="",NA(),EE7)</f>
        <v>0</v>
      </c>
      <c r="EF6" s="21">
        <f t="shared" ref="EF6:EN6" si="14">IF(EF7="",NA(),EF7)</f>
        <v>0.03</v>
      </c>
      <c r="EG6" s="20">
        <f t="shared" si="14"/>
        <v>0</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82228</v>
      </c>
      <c r="D7" s="23">
        <v>46</v>
      </c>
      <c r="E7" s="23">
        <v>17</v>
      </c>
      <c r="F7" s="23">
        <v>1</v>
      </c>
      <c r="G7" s="23">
        <v>0</v>
      </c>
      <c r="H7" s="23" t="s">
        <v>95</v>
      </c>
      <c r="I7" s="23" t="s">
        <v>96</v>
      </c>
      <c r="J7" s="23" t="s">
        <v>97</v>
      </c>
      <c r="K7" s="23" t="s">
        <v>98</v>
      </c>
      <c r="L7" s="23" t="s">
        <v>99</v>
      </c>
      <c r="M7" s="23" t="s">
        <v>100</v>
      </c>
      <c r="N7" s="24" t="s">
        <v>101</v>
      </c>
      <c r="O7" s="24">
        <v>65.58</v>
      </c>
      <c r="P7" s="24">
        <v>52.75</v>
      </c>
      <c r="Q7" s="24">
        <v>79.11</v>
      </c>
      <c r="R7" s="24">
        <v>2805</v>
      </c>
      <c r="S7" s="24">
        <v>65797</v>
      </c>
      <c r="T7" s="24">
        <v>106.04</v>
      </c>
      <c r="U7" s="24">
        <v>620.49</v>
      </c>
      <c r="V7" s="24">
        <v>34550</v>
      </c>
      <c r="W7" s="24">
        <v>13.47</v>
      </c>
      <c r="X7" s="24">
        <v>2564.96</v>
      </c>
      <c r="Y7" s="24">
        <v>102.84</v>
      </c>
      <c r="Z7" s="24">
        <v>108.94</v>
      </c>
      <c r="AA7" s="24">
        <v>105.76</v>
      </c>
      <c r="AB7" s="24">
        <v>101.96</v>
      </c>
      <c r="AC7" s="24">
        <v>106.95</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30.63</v>
      </c>
      <c r="AV7" s="24">
        <v>35.04</v>
      </c>
      <c r="AW7" s="24">
        <v>60.67</v>
      </c>
      <c r="AX7" s="24">
        <v>39.57</v>
      </c>
      <c r="AY7" s="24">
        <v>62.56</v>
      </c>
      <c r="AZ7" s="24">
        <v>68.180000000000007</v>
      </c>
      <c r="BA7" s="24">
        <v>67.930000000000007</v>
      </c>
      <c r="BB7" s="24">
        <v>68.53</v>
      </c>
      <c r="BC7" s="24">
        <v>69.180000000000007</v>
      </c>
      <c r="BD7" s="24">
        <v>76.319999999999993</v>
      </c>
      <c r="BE7" s="24">
        <v>78.430000000000007</v>
      </c>
      <c r="BF7" s="24">
        <v>1506.51</v>
      </c>
      <c r="BG7" s="24">
        <v>1478.68</v>
      </c>
      <c r="BH7" s="24">
        <v>1345.57</v>
      </c>
      <c r="BI7" s="24">
        <v>1392.91</v>
      </c>
      <c r="BJ7" s="24">
        <v>1341.71</v>
      </c>
      <c r="BK7" s="24">
        <v>847.44</v>
      </c>
      <c r="BL7" s="24">
        <v>857.88</v>
      </c>
      <c r="BM7" s="24">
        <v>825.1</v>
      </c>
      <c r="BN7" s="24">
        <v>789.87</v>
      </c>
      <c r="BO7" s="24">
        <v>749.43</v>
      </c>
      <c r="BP7" s="24">
        <v>630.82000000000005</v>
      </c>
      <c r="BQ7" s="24">
        <v>98.25</v>
      </c>
      <c r="BR7" s="24">
        <v>97.21</v>
      </c>
      <c r="BS7" s="24">
        <v>97.12</v>
      </c>
      <c r="BT7" s="24">
        <v>97.96</v>
      </c>
      <c r="BU7" s="24">
        <v>95.37</v>
      </c>
      <c r="BV7" s="24">
        <v>94.69</v>
      </c>
      <c r="BW7" s="24">
        <v>94.97</v>
      </c>
      <c r="BX7" s="24">
        <v>97.07</v>
      </c>
      <c r="BY7" s="24">
        <v>98.06</v>
      </c>
      <c r="BZ7" s="24">
        <v>98.46</v>
      </c>
      <c r="CA7" s="24">
        <v>97.81</v>
      </c>
      <c r="CB7" s="24">
        <v>150</v>
      </c>
      <c r="CC7" s="24">
        <v>150</v>
      </c>
      <c r="CD7" s="24">
        <v>150</v>
      </c>
      <c r="CE7" s="24">
        <v>150</v>
      </c>
      <c r="CF7" s="24">
        <v>154.46</v>
      </c>
      <c r="CG7" s="24">
        <v>159.78</v>
      </c>
      <c r="CH7" s="24">
        <v>159.49</v>
      </c>
      <c r="CI7" s="24">
        <v>157.81</v>
      </c>
      <c r="CJ7" s="24">
        <v>157.37</v>
      </c>
      <c r="CK7" s="24">
        <v>157.44999999999999</v>
      </c>
      <c r="CL7" s="24">
        <v>138.75</v>
      </c>
      <c r="CM7" s="24">
        <v>83.3</v>
      </c>
      <c r="CN7" s="24">
        <v>79.97</v>
      </c>
      <c r="CO7" s="24">
        <v>80.260000000000005</v>
      </c>
      <c r="CP7" s="24">
        <v>80.03</v>
      </c>
      <c r="CQ7" s="24">
        <v>84.82</v>
      </c>
      <c r="CR7" s="24">
        <v>68.31</v>
      </c>
      <c r="CS7" s="24">
        <v>65.28</v>
      </c>
      <c r="CT7" s="24">
        <v>64.92</v>
      </c>
      <c r="CU7" s="24">
        <v>64.14</v>
      </c>
      <c r="CV7" s="24">
        <v>63.71</v>
      </c>
      <c r="CW7" s="24">
        <v>58.94</v>
      </c>
      <c r="CX7" s="24">
        <v>90.41</v>
      </c>
      <c r="CY7" s="24">
        <v>90.47</v>
      </c>
      <c r="CZ7" s="24">
        <v>90.53</v>
      </c>
      <c r="DA7" s="24">
        <v>90.59</v>
      </c>
      <c r="DB7" s="24">
        <v>90.99</v>
      </c>
      <c r="DC7" s="24">
        <v>92.62</v>
      </c>
      <c r="DD7" s="24">
        <v>92.72</v>
      </c>
      <c r="DE7" s="24">
        <v>92.88</v>
      </c>
      <c r="DF7" s="24">
        <v>92.9</v>
      </c>
      <c r="DG7" s="24">
        <v>92.89</v>
      </c>
      <c r="DH7" s="24">
        <v>95.91</v>
      </c>
      <c r="DI7" s="24">
        <v>7.7</v>
      </c>
      <c r="DJ7" s="24">
        <v>11.38</v>
      </c>
      <c r="DK7" s="24">
        <v>14.86</v>
      </c>
      <c r="DL7" s="24">
        <v>18.14</v>
      </c>
      <c r="DM7" s="24">
        <v>21.51</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v>
      </c>
      <c r="EF7" s="24">
        <v>0.03</v>
      </c>
      <c r="EG7" s="24">
        <v>0</v>
      </c>
      <c r="EH7" s="24">
        <v>0</v>
      </c>
      <c r="EI7" s="24">
        <v>0</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2025-01-24T06:58:57Z</dcterms:created>
  <dcterms:modified xsi:type="dcterms:W3CDTF">2025-03-03T04:22:39Z</dcterms:modified>
  <cp:category/>
</cp:coreProperties>
</file>